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<sst xmlns="http://schemas.openxmlformats.org/spreadsheetml/2006/main" count="76" uniqueCount="27">
  <si>
    <t>№ п/п</t>
  </si>
  <si>
    <t>Наименование поселения</t>
  </si>
  <si>
    <t>Сумма дотации всего</t>
  </si>
  <si>
    <t>1.</t>
  </si>
  <si>
    <t>2.</t>
  </si>
  <si>
    <t>3.</t>
  </si>
  <si>
    <t>4.</t>
  </si>
  <si>
    <t>5.</t>
  </si>
  <si>
    <t>6.</t>
  </si>
  <si>
    <t>7.</t>
  </si>
  <si>
    <t>ИТОГО</t>
  </si>
  <si>
    <t>Кандалинское СП</t>
  </si>
  <si>
    <t>Краснореченское СП</t>
  </si>
  <si>
    <t>Матвеевское СП</t>
  </si>
  <si>
    <t>Прибрежненское СП</t>
  </si>
  <si>
    <t>Жедяевское СП</t>
  </si>
  <si>
    <t>Урайкинское СП</t>
  </si>
  <si>
    <t>Старомайнское ГП</t>
  </si>
  <si>
    <t>на исполнение полномочий</t>
  </si>
  <si>
    <t>итого к распределению</t>
  </si>
  <si>
    <t>сумма дотации на 1 жителя р-на</t>
  </si>
  <si>
    <t>сумма субвенций на 2022 год</t>
  </si>
  <si>
    <t>сумма субвенций на 2023 год</t>
  </si>
  <si>
    <t>Распределение дотаций поселениям из районного фонда финансовой поддержки поселений за счет субвенций на исполнение государственных полномочий по расчету и предоставлению дотаций поселениям
на 2022-2024 годы</t>
  </si>
  <si>
    <t>сумма субвенций на 2024 год</t>
  </si>
  <si>
    <t>Сумма дотации на 1 человека, тыс. руб.</t>
  </si>
  <si>
    <t>Численность населения на 01.01.2021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</si>
</sst>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#,##0.000"/>
    <numFmt numFmtId="179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173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75" fontId="2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22">
      <selection activeCell="A42" sqref="A42:IV42"/>
    </sheetView>
  </sheetViews>
  <sheetFormatPr defaultColWidth="9.00390625" defaultRowHeight="12.75"/>
  <cols>
    <col min="1" max="1" width="4.875" style="1" bestFit="1" customWidth="1"/>
    <col min="2" max="2" width="26.625" style="1" bestFit="1" customWidth="1"/>
    <col min="3" max="3" width="16.25390625" style="1" bestFit="1" customWidth="1"/>
    <col min="4" max="4" width="14.625" style="1" customWidth="1"/>
    <col min="5" max="5" width="11.875" style="1" hidden="1" customWidth="1"/>
    <col min="6" max="6" width="12.00390625" style="1" customWidth="1"/>
  </cols>
  <sheetData>
    <row r="1" spans="1:6" ht="93" customHeight="1">
      <c r="A1" s="16" t="s">
        <v>23</v>
      </c>
      <c r="B1" s="16"/>
      <c r="C1" s="16"/>
      <c r="D1" s="16"/>
      <c r="E1" s="16"/>
      <c r="F1" s="16"/>
    </row>
    <row r="2" spans="1:6" ht="18.75" hidden="1">
      <c r="A2" s="17">
        <v>2022</v>
      </c>
      <c r="B2" s="17"/>
      <c r="C2" s="17"/>
      <c r="D2" s="17"/>
      <c r="E2" s="17"/>
      <c r="F2" s="17"/>
    </row>
    <row r="3" spans="1:6" s="5" customFormat="1" ht="80.25" customHeight="1">
      <c r="A3" s="6" t="s">
        <v>0</v>
      </c>
      <c r="B3" s="6" t="s">
        <v>1</v>
      </c>
      <c r="C3" s="6" t="s">
        <v>26</v>
      </c>
      <c r="D3" s="6" t="s">
        <v>25</v>
      </c>
      <c r="E3" s="6" t="s">
        <v>2</v>
      </c>
      <c r="F3" s="6" t="s">
        <v>2</v>
      </c>
    </row>
    <row r="4" spans="1:7" ht="18.75">
      <c r="A4" s="3" t="s">
        <v>3</v>
      </c>
      <c r="B4" s="3" t="s">
        <v>11</v>
      </c>
      <c r="C4" s="11">
        <v>1970</v>
      </c>
      <c r="D4" s="19">
        <f>D15</f>
        <v>0.381754714585053</v>
      </c>
      <c r="E4" s="13">
        <f>C4*D4</f>
        <v>752.0567877325544</v>
      </c>
      <c r="F4" s="15">
        <f>SUM(C4*D4)</f>
        <v>752.0567877325544</v>
      </c>
      <c r="G4" s="21">
        <v>752.057</v>
      </c>
    </row>
    <row r="5" spans="1:7" ht="18.75">
      <c r="A5" s="3" t="s">
        <v>4</v>
      </c>
      <c r="B5" s="3" t="s">
        <v>12</v>
      </c>
      <c r="C5" s="11">
        <v>1673</v>
      </c>
      <c r="D5" s="19">
        <f>D15</f>
        <v>0.381754714585053</v>
      </c>
      <c r="E5" s="13">
        <f aca="true" t="shared" si="0" ref="E5:E11">C5*D5</f>
        <v>638.6756375007936</v>
      </c>
      <c r="F5" s="15">
        <f aca="true" t="shared" si="1" ref="F5:F10">SUM(C5*D5)</f>
        <v>638.6756375007936</v>
      </c>
      <c r="G5">
        <v>638.676</v>
      </c>
    </row>
    <row r="6" spans="1:7" ht="18.75">
      <c r="A6" s="3" t="s">
        <v>5</v>
      </c>
      <c r="B6" s="3" t="s">
        <v>13</v>
      </c>
      <c r="C6" s="11">
        <v>1484</v>
      </c>
      <c r="D6" s="19">
        <f>D15</f>
        <v>0.381754714585053</v>
      </c>
      <c r="E6" s="13">
        <f t="shared" si="0"/>
        <v>566.5239964442187</v>
      </c>
      <c r="F6" s="15">
        <f t="shared" si="1"/>
        <v>566.5239964442187</v>
      </c>
      <c r="G6">
        <v>566.524</v>
      </c>
    </row>
    <row r="7" spans="1:7" ht="18.75">
      <c r="A7" s="3" t="s">
        <v>6</v>
      </c>
      <c r="B7" s="3" t="s">
        <v>14</v>
      </c>
      <c r="C7" s="11">
        <v>2917</v>
      </c>
      <c r="D7" s="19">
        <f>D15</f>
        <v>0.381754714585053</v>
      </c>
      <c r="E7" s="13">
        <f t="shared" si="0"/>
        <v>1113.5785024445995</v>
      </c>
      <c r="F7" s="15">
        <f t="shared" si="1"/>
        <v>1113.5785024445995</v>
      </c>
      <c r="G7">
        <v>1113.579</v>
      </c>
    </row>
    <row r="8" spans="1:7" ht="18.75">
      <c r="A8" s="3" t="s">
        <v>7</v>
      </c>
      <c r="B8" s="3" t="s">
        <v>15</v>
      </c>
      <c r="C8" s="11">
        <v>1212</v>
      </c>
      <c r="D8" s="19">
        <f>D15</f>
        <v>0.381754714585053</v>
      </c>
      <c r="E8" s="13">
        <f t="shared" si="0"/>
        <v>462.6867140770842</v>
      </c>
      <c r="F8" s="15">
        <f t="shared" si="1"/>
        <v>462.6867140770842</v>
      </c>
      <c r="G8">
        <v>462.687</v>
      </c>
    </row>
    <row r="9" spans="1:7" ht="18.75">
      <c r="A9" s="3" t="s">
        <v>8</v>
      </c>
      <c r="B9" s="3" t="s">
        <v>16</v>
      </c>
      <c r="C9" s="11">
        <v>571</v>
      </c>
      <c r="D9" s="19">
        <f>D15</f>
        <v>0.381754714585053</v>
      </c>
      <c r="E9" s="13">
        <f t="shared" si="0"/>
        <v>217.98194202806528</v>
      </c>
      <c r="F9" s="15">
        <f t="shared" si="1"/>
        <v>217.98194202806528</v>
      </c>
      <c r="G9">
        <v>217.982</v>
      </c>
    </row>
    <row r="10" spans="1:7" ht="18.75">
      <c r="A10" s="3" t="s">
        <v>9</v>
      </c>
      <c r="B10" s="2" t="s">
        <v>17</v>
      </c>
      <c r="C10" s="11">
        <v>5922</v>
      </c>
      <c r="D10" s="19">
        <f>D15</f>
        <v>0.381754714585053</v>
      </c>
      <c r="E10" s="13">
        <f t="shared" si="0"/>
        <v>2260.7514197726837</v>
      </c>
      <c r="F10" s="15">
        <f t="shared" si="1"/>
        <v>2260.7514197726837</v>
      </c>
      <c r="G10" s="21">
        <v>2260.75</v>
      </c>
    </row>
    <row r="11" spans="1:7" ht="18.75">
      <c r="A11" s="3"/>
      <c r="B11" s="3" t="s">
        <v>10</v>
      </c>
      <c r="C11" s="11">
        <f>C4+C5+C6+C7+C8+C9+C10</f>
        <v>15749</v>
      </c>
      <c r="D11" s="19">
        <f>D15</f>
        <v>0.381754714585053</v>
      </c>
      <c r="E11" s="13">
        <f t="shared" si="0"/>
        <v>6012.255</v>
      </c>
      <c r="F11" s="15">
        <f>SUM(F4:F10)</f>
        <v>6012.254999999999</v>
      </c>
      <c r="G11">
        <f>SUM(G4:G10)</f>
        <v>6012.255</v>
      </c>
    </row>
    <row r="12" spans="1:4" ht="18.75">
      <c r="A12" s="7"/>
      <c r="B12" s="7" t="s">
        <v>21</v>
      </c>
      <c r="C12" s="7"/>
      <c r="D12" s="12">
        <v>6015.5</v>
      </c>
    </row>
    <row r="13" spans="1:4" ht="18.75">
      <c r="A13" s="7"/>
      <c r="B13" s="7" t="s">
        <v>18</v>
      </c>
      <c r="C13" s="7"/>
      <c r="D13" s="12">
        <f>2.95+0.295</f>
        <v>3.245</v>
      </c>
    </row>
    <row r="14" spans="1:4" ht="18.75">
      <c r="A14" s="7"/>
      <c r="B14" s="7" t="s">
        <v>19</v>
      </c>
      <c r="C14" s="7"/>
      <c r="D14" s="12">
        <f>D12-D13</f>
        <v>6012.255</v>
      </c>
    </row>
    <row r="15" spans="1:4" ht="18.75" customHeight="1">
      <c r="A15" s="4"/>
      <c r="B15" s="10" t="s">
        <v>20</v>
      </c>
      <c r="C15" s="8"/>
      <c r="D15" s="20">
        <f>D14/C11</f>
        <v>0.381754714585053</v>
      </c>
    </row>
    <row r="16" spans="1:4" ht="18.75" customHeight="1">
      <c r="A16" s="4"/>
      <c r="B16" s="10"/>
      <c r="C16" s="8"/>
      <c r="D16" s="9"/>
    </row>
    <row r="17" spans="1:6" ht="18.75" hidden="1">
      <c r="A17" s="18">
        <v>2023</v>
      </c>
      <c r="B17" s="18"/>
      <c r="C17" s="18"/>
      <c r="D17" s="18"/>
      <c r="E17" s="18"/>
      <c r="F17" s="18"/>
    </row>
    <row r="18" spans="1:6" ht="75">
      <c r="A18" s="6" t="s">
        <v>0</v>
      </c>
      <c r="B18" s="6" t="s">
        <v>1</v>
      </c>
      <c r="C18" s="6" t="s">
        <v>26</v>
      </c>
      <c r="D18" s="6" t="s">
        <v>25</v>
      </c>
      <c r="E18" s="6" t="s">
        <v>2</v>
      </c>
      <c r="F18" s="6" t="s">
        <v>2</v>
      </c>
    </row>
    <row r="19" spans="1:7" ht="18.75">
      <c r="A19" s="3" t="s">
        <v>3</v>
      </c>
      <c r="B19" s="3" t="s">
        <v>11</v>
      </c>
      <c r="C19" s="11">
        <v>1970</v>
      </c>
      <c r="D19" s="19">
        <f>D30</f>
        <v>0.3970509238681821</v>
      </c>
      <c r="E19" s="13">
        <f>C19*D19</f>
        <v>782.1903200203187</v>
      </c>
      <c r="F19" s="15">
        <f>SUM(C19*D19)</f>
        <v>782.1903200203187</v>
      </c>
      <c r="G19">
        <v>782.19</v>
      </c>
    </row>
    <row r="20" spans="1:7" ht="18.75">
      <c r="A20" s="3" t="s">
        <v>4</v>
      </c>
      <c r="B20" s="3" t="s">
        <v>12</v>
      </c>
      <c r="C20" s="11">
        <v>1673</v>
      </c>
      <c r="D20" s="19">
        <f>D30</f>
        <v>0.3970509238681821</v>
      </c>
      <c r="E20" s="13">
        <f aca="true" t="shared" si="2" ref="E20:E26">C20*D20</f>
        <v>664.2661956314686</v>
      </c>
      <c r="F20" s="15">
        <f>SUM(C20*D20)</f>
        <v>664.2661956314686</v>
      </c>
      <c r="G20">
        <v>664.266</v>
      </c>
    </row>
    <row r="21" spans="1:7" ht="18.75">
      <c r="A21" s="3" t="s">
        <v>5</v>
      </c>
      <c r="B21" s="3" t="s">
        <v>13</v>
      </c>
      <c r="C21" s="11">
        <v>1484</v>
      </c>
      <c r="D21" s="19">
        <f>D30</f>
        <v>0.3970509238681821</v>
      </c>
      <c r="E21" s="13">
        <f t="shared" si="2"/>
        <v>589.2235710203822</v>
      </c>
      <c r="F21" s="15">
        <f>SUM(C21*D21)</f>
        <v>589.2235710203822</v>
      </c>
      <c r="G21">
        <v>589.224</v>
      </c>
    </row>
    <row r="22" spans="1:7" ht="18.75">
      <c r="A22" s="3" t="s">
        <v>6</v>
      </c>
      <c r="B22" s="3" t="s">
        <v>14</v>
      </c>
      <c r="C22" s="11">
        <v>2917</v>
      </c>
      <c r="D22" s="19">
        <f>D30</f>
        <v>0.3970509238681821</v>
      </c>
      <c r="E22" s="13">
        <f t="shared" si="2"/>
        <v>1158.1975449234872</v>
      </c>
      <c r="F22" s="15">
        <f>SUM(C22*D22)</f>
        <v>1158.1975449234872</v>
      </c>
      <c r="G22">
        <v>1158.198</v>
      </c>
    </row>
    <row r="23" spans="1:7" ht="18.75">
      <c r="A23" s="3" t="s">
        <v>7</v>
      </c>
      <c r="B23" s="3" t="s">
        <v>15</v>
      </c>
      <c r="C23" s="11">
        <v>1212</v>
      </c>
      <c r="D23" s="19">
        <f>D30</f>
        <v>0.3970509238681821</v>
      </c>
      <c r="E23" s="13">
        <f t="shared" si="2"/>
        <v>481.2257197282367</v>
      </c>
      <c r="F23" s="15">
        <f>SUM(C23*D23)</f>
        <v>481.2257197282367</v>
      </c>
      <c r="G23">
        <v>481.226</v>
      </c>
    </row>
    <row r="24" spans="1:7" ht="18.75">
      <c r="A24" s="3" t="s">
        <v>8</v>
      </c>
      <c r="B24" s="3" t="s">
        <v>16</v>
      </c>
      <c r="C24" s="11">
        <v>571</v>
      </c>
      <c r="D24" s="19">
        <f>D30</f>
        <v>0.3970509238681821</v>
      </c>
      <c r="E24" s="13">
        <f t="shared" si="2"/>
        <v>226.71607752873197</v>
      </c>
      <c r="F24" s="15">
        <f>SUM(C24*D24)</f>
        <v>226.71607752873197</v>
      </c>
      <c r="G24">
        <v>226.716</v>
      </c>
    </row>
    <row r="25" spans="1:7" ht="18.75">
      <c r="A25" s="3" t="s">
        <v>9</v>
      </c>
      <c r="B25" s="2" t="s">
        <v>17</v>
      </c>
      <c r="C25" s="11">
        <v>5922</v>
      </c>
      <c r="D25" s="19">
        <f>D30</f>
        <v>0.3970509238681821</v>
      </c>
      <c r="E25" s="13">
        <f t="shared" si="2"/>
        <v>2351.335571147374</v>
      </c>
      <c r="F25" s="15">
        <v>2351.335</v>
      </c>
      <c r="G25" s="14">
        <v>2351.335</v>
      </c>
    </row>
    <row r="26" spans="1:7" ht="18.75">
      <c r="A26" s="3"/>
      <c r="B26" s="3" t="s">
        <v>10</v>
      </c>
      <c r="C26" s="11">
        <f>C19+C20+C21+C22+C23+C24+C25</f>
        <v>15749</v>
      </c>
      <c r="D26" s="19">
        <f>D30</f>
        <v>0.3970509238681821</v>
      </c>
      <c r="E26" s="13">
        <f t="shared" si="2"/>
        <v>6253.155</v>
      </c>
      <c r="F26" s="15">
        <v>6253.155</v>
      </c>
      <c r="G26">
        <f>SUM(G19:G25)</f>
        <v>6253.155000000001</v>
      </c>
    </row>
    <row r="27" spans="1:4" ht="18.75">
      <c r="A27" s="7"/>
      <c r="B27" s="7" t="s">
        <v>22</v>
      </c>
      <c r="C27" s="7"/>
      <c r="D27" s="12">
        <v>6256.4</v>
      </c>
    </row>
    <row r="28" spans="1:4" ht="18.75">
      <c r="A28" s="7"/>
      <c r="B28" s="7" t="s">
        <v>18</v>
      </c>
      <c r="C28" s="7"/>
      <c r="D28" s="12">
        <f>2.95+0.295</f>
        <v>3.245</v>
      </c>
    </row>
    <row r="29" spans="1:4" ht="18.75">
      <c r="A29" s="7"/>
      <c r="B29" s="7" t="s">
        <v>19</v>
      </c>
      <c r="C29" s="7"/>
      <c r="D29" s="12">
        <f>D27-D28</f>
        <v>6253.155</v>
      </c>
    </row>
    <row r="30" spans="1:4" ht="18.75">
      <c r="A30" s="4"/>
      <c r="B30" s="10" t="s">
        <v>20</v>
      </c>
      <c r="C30" s="8"/>
      <c r="D30" s="20">
        <f>D29/C26</f>
        <v>0.3970509238681821</v>
      </c>
    </row>
    <row r="31" spans="1:4" ht="18.75">
      <c r="A31" s="4"/>
      <c r="B31" s="10"/>
      <c r="C31" s="8"/>
      <c r="D31" s="9"/>
    </row>
    <row r="32" spans="1:6" ht="18.75" hidden="1">
      <c r="A32" s="17">
        <v>2024</v>
      </c>
      <c r="B32" s="17"/>
      <c r="C32" s="17"/>
      <c r="D32" s="17"/>
      <c r="E32" s="17"/>
      <c r="F32" s="17"/>
    </row>
    <row r="33" spans="1:6" ht="75">
      <c r="A33" s="6" t="s">
        <v>0</v>
      </c>
      <c r="B33" s="6" t="s">
        <v>1</v>
      </c>
      <c r="C33" s="6" t="s">
        <v>26</v>
      </c>
      <c r="D33" s="6" t="s">
        <v>25</v>
      </c>
      <c r="E33" s="6" t="s">
        <v>2</v>
      </c>
      <c r="F33" s="6" t="s">
        <v>2</v>
      </c>
    </row>
    <row r="34" spans="1:6" ht="18.75">
      <c r="A34" s="3" t="s">
        <v>3</v>
      </c>
      <c r="B34" s="3" t="s">
        <v>11</v>
      </c>
      <c r="C34" s="11">
        <v>1970</v>
      </c>
      <c r="D34" s="19">
        <f>D45</f>
        <v>0.3970509238681821</v>
      </c>
      <c r="E34" s="13">
        <f>C34*D34</f>
        <v>782.1903200203187</v>
      </c>
      <c r="F34" s="15">
        <f>SUM(C34*D34)</f>
        <v>782.1903200203187</v>
      </c>
    </row>
    <row r="35" spans="1:6" ht="18.75">
      <c r="A35" s="3" t="s">
        <v>4</v>
      </c>
      <c r="B35" s="3" t="s">
        <v>12</v>
      </c>
      <c r="C35" s="11">
        <v>1673</v>
      </c>
      <c r="D35" s="19">
        <f>D45</f>
        <v>0.3970509238681821</v>
      </c>
      <c r="E35" s="13">
        <f aca="true" t="shared" si="3" ref="E35:E41">C35*D35</f>
        <v>664.2661956314686</v>
      </c>
      <c r="F35" s="15">
        <f>SUM(C35*D35)</f>
        <v>664.2661956314686</v>
      </c>
    </row>
    <row r="36" spans="1:6" ht="18.75">
      <c r="A36" s="3" t="s">
        <v>5</v>
      </c>
      <c r="B36" s="3" t="s">
        <v>13</v>
      </c>
      <c r="C36" s="11">
        <v>1484</v>
      </c>
      <c r="D36" s="19">
        <f>D45</f>
        <v>0.3970509238681821</v>
      </c>
      <c r="E36" s="13">
        <f t="shared" si="3"/>
        <v>589.2235710203822</v>
      </c>
      <c r="F36" s="15">
        <f>SUM(C36*D36)</f>
        <v>589.2235710203822</v>
      </c>
    </row>
    <row r="37" spans="1:6" ht="18.75">
      <c r="A37" s="3" t="s">
        <v>6</v>
      </c>
      <c r="B37" s="3" t="s">
        <v>14</v>
      </c>
      <c r="C37" s="11">
        <v>2917</v>
      </c>
      <c r="D37" s="19">
        <f>D45</f>
        <v>0.3970509238681821</v>
      </c>
      <c r="E37" s="13">
        <f t="shared" si="3"/>
        <v>1158.1975449234872</v>
      </c>
      <c r="F37" s="15">
        <f>SUM(C37*D37)</f>
        <v>1158.1975449234872</v>
      </c>
    </row>
    <row r="38" spans="1:6" ht="18.75">
      <c r="A38" s="3" t="s">
        <v>7</v>
      </c>
      <c r="B38" s="3" t="s">
        <v>15</v>
      </c>
      <c r="C38" s="11">
        <v>1212</v>
      </c>
      <c r="D38" s="19">
        <f>D45</f>
        <v>0.3970509238681821</v>
      </c>
      <c r="E38" s="13">
        <f t="shared" si="3"/>
        <v>481.2257197282367</v>
      </c>
      <c r="F38" s="15">
        <f>SUM(C38*D38)</f>
        <v>481.2257197282367</v>
      </c>
    </row>
    <row r="39" spans="1:6" ht="18.75">
      <c r="A39" s="3" t="s">
        <v>8</v>
      </c>
      <c r="B39" s="3" t="s">
        <v>16</v>
      </c>
      <c r="C39" s="11">
        <v>571</v>
      </c>
      <c r="D39" s="19">
        <f>D45</f>
        <v>0.3970509238681821</v>
      </c>
      <c r="E39" s="13">
        <f t="shared" si="3"/>
        <v>226.71607752873197</v>
      </c>
      <c r="F39" s="15">
        <f>SUM(C39*D39)</f>
        <v>226.71607752873197</v>
      </c>
    </row>
    <row r="40" spans="1:7" ht="18.75">
      <c r="A40" s="3" t="s">
        <v>9</v>
      </c>
      <c r="B40" s="2" t="s">
        <v>17</v>
      </c>
      <c r="C40" s="11">
        <v>5922</v>
      </c>
      <c r="D40" s="19">
        <f>D45</f>
        <v>0.3970509238681821</v>
      </c>
      <c r="E40" s="13">
        <f t="shared" si="3"/>
        <v>2351.335571147374</v>
      </c>
      <c r="F40" s="15">
        <v>2351.335</v>
      </c>
      <c r="G40" s="14">
        <f>SUM(D44-F34-F35-F36-F37-F38-F39)</f>
        <v>2351.3355711473746</v>
      </c>
    </row>
    <row r="41" spans="1:6" ht="18.75">
      <c r="A41" s="3"/>
      <c r="B41" s="3" t="s">
        <v>10</v>
      </c>
      <c r="C41" s="11">
        <f>C34+C35+C36+C37+C38+C39+C40</f>
        <v>15749</v>
      </c>
      <c r="D41" s="19">
        <f>D45</f>
        <v>0.3970509238681821</v>
      </c>
      <c r="E41" s="13">
        <f t="shared" si="3"/>
        <v>6253.155</v>
      </c>
      <c r="F41" s="15">
        <v>6253.155</v>
      </c>
    </row>
    <row r="42" spans="1:4" ht="18.75">
      <c r="A42" s="7"/>
      <c r="B42" s="7" t="s">
        <v>24</v>
      </c>
      <c r="C42" s="7"/>
      <c r="D42" s="12">
        <v>6256.4</v>
      </c>
    </row>
    <row r="43" spans="1:4" ht="18.75">
      <c r="A43" s="7"/>
      <c r="B43" s="7" t="s">
        <v>18</v>
      </c>
      <c r="C43" s="7"/>
      <c r="D43" s="12">
        <f>2.95+0.295</f>
        <v>3.245</v>
      </c>
    </row>
    <row r="44" spans="1:4" ht="18.75">
      <c r="A44" s="7"/>
      <c r="B44" s="7" t="s">
        <v>19</v>
      </c>
      <c r="C44" s="7"/>
      <c r="D44" s="12">
        <f>D42-D43</f>
        <v>6253.155</v>
      </c>
    </row>
    <row r="45" spans="1:4" ht="18.75">
      <c r="A45" s="4"/>
      <c r="B45" s="10" t="s">
        <v>20</v>
      </c>
      <c r="C45" s="8"/>
      <c r="D45" s="20">
        <f>D44/C41</f>
        <v>0.3970509238681821</v>
      </c>
    </row>
  </sheetData>
  <sheetProtection/>
  <mergeCells count="4">
    <mergeCell ref="A1:F1"/>
    <mergeCell ref="A2:F2"/>
    <mergeCell ref="A17:F17"/>
    <mergeCell ref="A32:F32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petrunova</cp:lastModifiedBy>
  <cp:lastPrinted>2021-10-14T05:26:23Z</cp:lastPrinted>
  <dcterms:created xsi:type="dcterms:W3CDTF">2008-07-31T05:41:52Z</dcterms:created>
  <dcterms:modified xsi:type="dcterms:W3CDTF">2021-10-14T05:27:14Z</dcterms:modified>
  <cp:category/>
  <cp:version/>
  <cp:contentType/>
  <cp:contentStatus/>
</cp:coreProperties>
</file>